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P41" i="7" l="1"/>
  <c r="H39" i="7"/>
  <c r="K38" i="7"/>
  <c r="Q37" i="7"/>
  <c r="P37" i="7"/>
  <c r="O37" i="7"/>
  <c r="N37" i="7"/>
  <c r="M37" i="7"/>
  <c r="L37" i="7"/>
  <c r="K37" i="7"/>
  <c r="J37" i="7"/>
  <c r="I37" i="7"/>
  <c r="H37" i="7"/>
  <c r="H42" i="7" s="1"/>
  <c r="G37" i="7"/>
  <c r="F37" i="7"/>
  <c r="E37" i="7"/>
  <c r="D37" i="7"/>
  <c r="C37" i="7"/>
  <c r="Q36" i="7"/>
  <c r="P36" i="7"/>
  <c r="O36" i="7"/>
  <c r="O43" i="7" s="1"/>
  <c r="N36" i="7"/>
  <c r="N43" i="7" s="1"/>
  <c r="M36" i="7"/>
  <c r="L36" i="7"/>
  <c r="K36" i="7"/>
  <c r="J36" i="7"/>
  <c r="I36" i="7"/>
  <c r="H36" i="7"/>
  <c r="G36" i="7"/>
  <c r="F36" i="7"/>
  <c r="E36" i="7"/>
  <c r="D36" i="7"/>
  <c r="D43" i="7" s="1"/>
  <c r="C36" i="7"/>
  <c r="Q35" i="7"/>
  <c r="P35" i="7"/>
  <c r="O35" i="7"/>
  <c r="N35" i="7"/>
  <c r="M35" i="7"/>
  <c r="L35" i="7"/>
  <c r="K35" i="7"/>
  <c r="J35" i="7"/>
  <c r="J43" i="7" s="1"/>
  <c r="I35" i="7"/>
  <c r="I43" i="7" s="1"/>
  <c r="H35" i="7"/>
  <c r="G35" i="7"/>
  <c r="F35" i="7"/>
  <c r="E35" i="7"/>
  <c r="D35" i="7"/>
  <c r="C35" i="7"/>
  <c r="Q34" i="7"/>
  <c r="P34" i="7"/>
  <c r="O34" i="7"/>
  <c r="O42" i="7" s="1"/>
  <c r="N34" i="7"/>
  <c r="N42" i="7" s="1"/>
  <c r="M34" i="7"/>
  <c r="L34" i="7"/>
  <c r="K34" i="7"/>
  <c r="J34" i="7"/>
  <c r="I34" i="7"/>
  <c r="H34" i="7"/>
  <c r="G34" i="7"/>
  <c r="F34" i="7"/>
  <c r="F42" i="7" s="1"/>
  <c r="E34" i="7"/>
  <c r="E42" i="7" s="1"/>
  <c r="D34" i="7"/>
  <c r="D42" i="7" s="1"/>
  <c r="C34" i="7"/>
  <c r="Q33" i="7"/>
  <c r="P33" i="7"/>
  <c r="O33" i="7"/>
  <c r="O41" i="7" s="1"/>
  <c r="N33" i="7"/>
  <c r="M33" i="7"/>
  <c r="L33" i="7"/>
  <c r="K33" i="7"/>
  <c r="J33" i="7"/>
  <c r="I33" i="7"/>
  <c r="H33" i="7"/>
  <c r="G33" i="7"/>
  <c r="F33" i="7"/>
  <c r="E33" i="7"/>
  <c r="D33" i="7"/>
  <c r="C33" i="7"/>
  <c r="Q32" i="7"/>
  <c r="P32" i="7"/>
  <c r="O32" i="7"/>
  <c r="O40" i="7" s="1"/>
  <c r="N32" i="7"/>
  <c r="M32" i="7"/>
  <c r="L32" i="7"/>
  <c r="K32" i="7"/>
  <c r="J32" i="7"/>
  <c r="I32" i="7"/>
  <c r="H32" i="7"/>
  <c r="G32" i="7"/>
  <c r="F32" i="7"/>
  <c r="E32" i="7"/>
  <c r="D32" i="7"/>
  <c r="C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9" i="7"/>
  <c r="P29" i="7"/>
  <c r="P38" i="7" s="1"/>
  <c r="O29" i="7"/>
  <c r="N29" i="7"/>
  <c r="M29" i="7"/>
  <c r="L29" i="7"/>
  <c r="K29" i="7"/>
  <c r="J29" i="7"/>
  <c r="J39" i="7" s="1"/>
  <c r="I29" i="7"/>
  <c r="I38" i="7" s="1"/>
  <c r="H29" i="7"/>
  <c r="G29" i="7"/>
  <c r="F29" i="7"/>
  <c r="E29" i="7"/>
  <c r="D29" i="7"/>
  <c r="C29" i="7"/>
  <c r="Q28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13" i="7"/>
  <c r="Q21" i="7" s="1"/>
  <c r="Q12" i="7"/>
  <c r="Q11" i="7"/>
  <c r="Q10" i="7"/>
  <c r="Q9" i="7"/>
  <c r="Q8" i="7"/>
  <c r="Q7" i="7"/>
  <c r="E38" i="7" l="1"/>
  <c r="J40" i="7"/>
  <c r="F38" i="7"/>
  <c r="K40" i="7"/>
  <c r="G43" i="7"/>
  <c r="C42" i="7"/>
  <c r="H43" i="7"/>
  <c r="P40" i="7"/>
  <c r="K43" i="7"/>
  <c r="Q40" i="7"/>
  <c r="L42" i="7"/>
  <c r="I39" i="7"/>
  <c r="H41" i="7"/>
  <c r="M42" i="7"/>
  <c r="D40" i="7"/>
  <c r="I41" i="7"/>
  <c r="P39" i="7"/>
  <c r="K39" i="7"/>
  <c r="E40" i="7"/>
  <c r="Q39" i="7"/>
  <c r="C39" i="7"/>
  <c r="G41" i="7"/>
  <c r="P43" i="7"/>
  <c r="C41" i="7"/>
  <c r="G38" i="7"/>
  <c r="L39" i="7"/>
  <c r="D41" i="7"/>
  <c r="H38" i="7"/>
  <c r="M39" i="7"/>
  <c r="F41" i="7"/>
  <c r="E41" i="7"/>
  <c r="J38" i="7"/>
  <c r="I42" i="7"/>
  <c r="F40" i="7"/>
  <c r="K41" i="7"/>
  <c r="P42" i="7"/>
  <c r="E43" i="7"/>
  <c r="J42" i="7"/>
  <c r="G40" i="7"/>
  <c r="L40" i="7"/>
  <c r="Q41" i="7"/>
  <c r="F43" i="7"/>
  <c r="N39" i="7"/>
  <c r="C38" i="7"/>
  <c r="H40" i="7"/>
  <c r="M40" i="7"/>
  <c r="C43" i="7"/>
  <c r="L43" i="7"/>
  <c r="O38" i="7"/>
  <c r="D38" i="7"/>
  <c r="I40" i="7"/>
  <c r="N40" i="7"/>
  <c r="M43" i="7"/>
  <c r="L38" i="7"/>
  <c r="C40" i="7"/>
  <c r="Q43" i="7"/>
  <c r="J41" i="7"/>
  <c r="M38" i="7"/>
  <c r="N38" i="7"/>
  <c r="K42" i="7"/>
  <c r="D39" i="7"/>
  <c r="L41" i="7"/>
  <c r="E39" i="7"/>
  <c r="M41" i="7"/>
  <c r="Q42" i="7"/>
  <c r="F39" i="7"/>
  <c r="N41" i="7"/>
  <c r="G39" i="7"/>
  <c r="O39" i="7"/>
  <c r="G42" i="7"/>
  <c r="Q16" i="7"/>
  <c r="Q38" i="7" s="1"/>
  <c r="R35" i="7" s="1"/>
  <c r="Q19" i="7"/>
  <c r="Q20" i="7"/>
  <c r="Q18" i="7"/>
  <c r="R30" i="7" l="1"/>
  <c r="R39" i="7" s="1"/>
  <c r="R37" i="7"/>
  <c r="R42" i="7" s="1"/>
  <c r="R32" i="7"/>
  <c r="R31" i="7"/>
  <c r="R36" i="7"/>
  <c r="R33" i="7"/>
  <c r="R28" i="7"/>
  <c r="R29" i="7"/>
  <c r="R34" i="7"/>
  <c r="R13" i="7"/>
  <c r="R12" i="7"/>
  <c r="R10" i="7"/>
  <c r="R8" i="7"/>
  <c r="R9" i="7"/>
  <c r="R11" i="7"/>
  <c r="R7" i="7"/>
  <c r="R17" i="7" s="1"/>
  <c r="R15" i="7"/>
  <c r="R14" i="7"/>
  <c r="R41" i="7" l="1"/>
  <c r="R43" i="7"/>
  <c r="R40" i="7"/>
  <c r="R21" i="7"/>
  <c r="R19" i="7"/>
  <c r="R20" i="7"/>
  <c r="R18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<sst xmlns="http://schemas.openxmlformats.org/spreadsheetml/2006/main" count="89" uniqueCount="43">
  <si>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</si>
  <si>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</si>
  <si>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</si>
  <si>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</si>
  <si>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</si>
  <si>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</si>
  <si>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</si>
  <si>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</si>
  <si>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</si>
  <si>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</si>
  <si>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</si>
  <si>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</si>
  <si>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</si>
  <si>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</si>
  <si>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</si>
  <si>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</si>
  <si>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</si>
  <si>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</si>
  <si>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</si>
  <si>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</si>
  <si>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</si>
  <si>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</si>
  <si>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</si>
  <si>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</si>
  <si>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</si>
  <si>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</si>
  <si>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</si>
  <si>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</si>
  <si>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</si>
  <si>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</si>
  <si>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</si>
  <si>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</si>
  <si>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</si>
  <si>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</si>
  <si>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</si>
  <si>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</si>
  <si>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</si>
  <si>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</si>
  <si>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</si>
  <si>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</si>
  <si>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</si>
  <si>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čtvrtletí 2023 podle délky trvání</t>
  </si>
  <si>
    <t>Počet obyvatel k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</si>
</sst>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6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</cellStyleXfs>
  <cellXfs count="124">
    <xf numFmtId="0" fontId="0" fillId="0" borderId="0" xfId="0"/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6" fillId="0" borderId="41" xfId="9" applyNumberFormat="1" applyFont="1" applyBorder="1" applyAlignment="1" applyProtection="1">
      <alignment horizontal="right" vertical="center" indent="1"/>
    </xf>
    <xf numFmtId="10" fontId="26" fillId="0" borderId="7" xfId="9" applyNumberFormat="1" applyFont="1" applyBorder="1" applyAlignment="1" applyProtection="1">
      <alignment horizontal="right" vertical="center" indent="1"/>
    </xf>
    <xf numFmtId="10" fontId="26" fillId="0" borderId="6" xfId="9" applyNumberFormat="1" applyFont="1" applyBorder="1" applyAlignment="1" applyProtection="1">
      <alignment horizontal="right" vertical="center" indent="1"/>
    </xf>
    <xf numFmtId="10" fontId="26" fillId="0" borderId="16" xfId="9" applyNumberFormat="1" applyFont="1" applyBorder="1" applyAlignment="1" applyProtection="1">
      <alignment horizontal="right" vertical="center" indent="1"/>
    </xf>
    <xf numFmtId="10" fontId="26" fillId="0" borderId="29" xfId="9" applyNumberFormat="1" applyFont="1" applyBorder="1" applyAlignment="1" applyProtection="1">
      <alignment horizontal="right" vertical="center" indent="1"/>
    </xf>
    <xf numFmtId="3" fontId="27" fillId="0" borderId="41" xfId="8" applyNumberFormat="1" applyFont="1" applyBorder="1" applyAlignment="1" applyProtection="1">
      <alignment horizontal="right" vertical="center" indent="1"/>
      <protection locked="0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29" fillId="0" borderId="0" xfId="8" applyFont="1">
      <alignment vertical="center"/>
    </xf>
    <xf numFmtId="3" fontId="27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right" vertical="center" indent="1"/>
    </xf>
    <xf numFmtId="3" fontId="14" fillId="0" borderId="46" xfId="8" applyFont="1" applyBorder="1" applyAlignment="1" applyProtection="1">
      <alignment horizontal="right" vertical="center" indent="1"/>
    </xf>
    <xf numFmtId="0" fontId="19" fillId="0" borderId="0" xfId="4" applyFont="1" applyFill="1" applyAlignment="1" applyProtection="1">
      <alignment horizontal="center" vertical="center"/>
      <protection locked="0"/>
    </xf>
    <xf numFmtId="3" fontId="14" fillId="0" borderId="45" xfId="8" applyFont="1" applyBorder="1" applyAlignment="1" applyProtection="1">
      <alignment horizontal="center" vertical="center"/>
    </xf>
    <xf numFmtId="0" fontId="16" fillId="4" borderId="48" xfId="0" applyFont="1" applyFill="1" applyBorder="1" applyAlignment="1">
      <alignment horizontal="center" vertical="center" wrapText="1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7" fillId="0" borderId="40" xfId="8" applyNumberFormat="1" applyFont="1" applyBorder="1" applyAlignment="1" applyProtection="1">
      <alignment horizontal="right" vertical="center" indent="1"/>
      <protection locked="0"/>
    </xf>
    <xf numFmtId="3" fontId="17" fillId="5" borderId="49" xfId="0" applyNumberFormat="1" applyFont="1" applyFill="1" applyBorder="1" applyAlignment="1">
      <alignment horizontal="center" vertical="center" wrapText="1"/>
    </xf>
    <xf numFmtId="3" fontId="17" fillId="5" borderId="50" xfId="0" applyNumberFormat="1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center" vertical="center" wrapText="1"/>
    </xf>
    <xf numFmtId="3" fontId="14" fillId="0" borderId="46" xfId="8" applyFont="1" applyBorder="1" applyAlignment="1" applyProtection="1">
      <alignment horizontal="center" vertical="center" wrapText="1"/>
    </xf>
    <xf numFmtId="3" fontId="14" fillId="0" borderId="46" xfId="8" applyFont="1" applyBorder="1" applyAlignment="1" applyProtection="1">
      <alignment horizontal="center" vertical="center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52" xfId="14" applyFont="1" applyFill="1" applyBorder="1" applyAlignment="1" applyProtection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49" fontId="15" fillId="4" borderId="53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38" xfId="14" applyFont="1" applyFill="1" applyBorder="1" applyAlignment="1" applyProtection="1">
      <alignment horizontal="center" vertical="center" wrapText="1"/>
    </xf>
    <xf numFmtId="3" fontId="14" fillId="0" borderId="54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3" fontId="14" fillId="0" borderId="55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49" fontId="15" fillId="4" borderId="39" xfId="14" applyFont="1" applyFill="1" applyBorder="1" applyAlignment="1" applyProtection="1">
      <alignment horizontal="center" vertical="center" wrapText="1"/>
    </xf>
    <xf numFmtId="49" fontId="15" fillId="4" borderId="32" xfId="14" applyFont="1" applyFill="1" applyBorder="1" applyAlignment="1" applyProtection="1">
      <alignment horizontal="center" vertical="center" wrapText="1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6" fontId="24" fillId="0" borderId="30" xfId="15" applyNumberFormat="1" applyFont="1" applyBorder="1" applyAlignment="1" applyProtection="1">
      <alignment horizontal="right" vertical="center" indent="1"/>
      <protection locked="0"/>
    </xf>
    <xf numFmtId="166" fontId="27" fillId="0" borderId="41" xfId="15" applyNumberFormat="1" applyFont="1" applyBorder="1" applyAlignment="1" applyProtection="1">
      <alignment horizontal="right" vertical="center" indent="1"/>
      <protection locked="0"/>
    </xf>
    <xf numFmtId="166" fontId="17" fillId="5" borderId="34" xfId="15" applyNumberFormat="1" applyFont="1" applyFill="1" applyBorder="1" applyAlignment="1">
      <alignment horizontal="right" vertical="center" wrapText="1"/>
    </xf>
    <xf numFmtId="166" fontId="17" fillId="5" borderId="38" xfId="15" applyNumberFormat="1" applyFont="1" applyFill="1" applyBorder="1" applyAlignment="1">
      <alignment horizontal="right" vertical="center" wrapText="1"/>
    </xf>
    <xf numFmtId="166" fontId="17" fillId="5" borderId="39" xfId="15" applyNumberFormat="1" applyFont="1" applyFill="1" applyBorder="1" applyAlignment="1">
      <alignment horizontal="right" vertical="center" wrapText="1"/>
    </xf>
    <xf numFmtId="166" fontId="17" fillId="5" borderId="32" xfId="15" applyNumberFormat="1" applyFont="1" applyFill="1" applyBorder="1" applyAlignment="1">
      <alignment horizontal="right" vertical="center" wrapText="1"/>
    </xf>
    <xf numFmtId="166" fontId="24" fillId="0" borderId="24" xfId="15" applyNumberFormat="1" applyFont="1" applyBorder="1" applyAlignment="1" applyProtection="1">
      <alignment horizontal="right" vertical="center" indent="1"/>
    </xf>
    <xf numFmtId="166" fontId="27" fillId="0" borderId="6" xfId="15" applyNumberFormat="1" applyFont="1" applyBorder="1" applyAlignment="1" applyProtection="1">
      <alignment horizontal="right" vertical="center" indent="1"/>
    </xf>
    <xf numFmtId="166" fontId="24" fillId="0" borderId="25" xfId="15" applyNumberFormat="1" applyFont="1" applyBorder="1" applyAlignment="1" applyProtection="1">
      <alignment horizontal="right" vertical="center" indent="1"/>
    </xf>
    <xf numFmtId="166" fontId="27" fillId="0" borderId="7" xfId="15" applyNumberFormat="1" applyFont="1" applyBorder="1" applyAlignment="1" applyProtection="1">
      <alignment horizontal="right" vertical="center" indent="1"/>
    </xf>
    <xf numFmtId="166" fontId="24" fillId="0" borderId="22" xfId="15" applyNumberFormat="1" applyFont="1" applyBorder="1" applyAlignment="1" applyProtection="1">
      <alignment horizontal="right" vertical="center" indent="1"/>
    </xf>
    <xf numFmtId="166" fontId="27" fillId="0" borderId="16" xfId="15" applyNumberFormat="1" applyFont="1" applyBorder="1" applyAlignment="1" applyProtection="1">
      <alignment horizontal="right" vertical="center" indent="1"/>
    </xf>
    <xf numFmtId="166" fontId="24" fillId="0" borderId="23" xfId="15" applyNumberFormat="1" applyFont="1" applyBorder="1" applyAlignment="1" applyProtection="1">
      <alignment horizontal="right" vertical="center" indent="1"/>
    </xf>
    <xf numFmtId="166" fontId="27" fillId="0" borderId="29" xfId="15" applyNumberFormat="1" applyFont="1" applyBorder="1" applyAlignment="1" applyProtection="1">
      <alignment horizontal="right" vertical="center" indent="1"/>
    </xf>
    <xf numFmtId="166" fontId="24" fillId="3" borderId="42" xfId="15" applyNumberFormat="1" applyFont="1" applyFill="1" applyBorder="1" applyAlignment="1" applyProtection="1">
      <alignment horizontal="right" vertical="center"/>
    </xf>
    <xf numFmtId="166" fontId="24" fillId="3" borderId="22" xfId="15" applyNumberFormat="1" applyFont="1" applyFill="1" applyBorder="1" applyAlignment="1" applyProtection="1">
      <alignment horizontal="right" vertical="center"/>
    </xf>
    <xf numFmtId="166" fontId="24" fillId="3" borderId="43" xfId="15" applyNumberFormat="1" applyFont="1" applyFill="1" applyBorder="1" applyAlignment="1" applyProtection="1">
      <alignment horizontal="right" vertical="center"/>
    </xf>
    <xf numFmtId="166" fontId="25" fillId="3" borderId="44" xfId="15" applyNumberFormat="1" applyFont="1" applyFill="1" applyBorder="1" applyAlignment="1" applyProtection="1">
      <alignment horizontal="right" vertical="center"/>
      <protection locked="0"/>
    </xf>
    <xf numFmtId="166" fontId="27" fillId="3" borderId="44" xfId="15" applyNumberFormat="1" applyFont="1" applyFill="1" applyBorder="1" applyAlignment="1" applyProtection="1">
      <alignment horizontal="right" vertical="center"/>
      <protection locked="0"/>
    </xf>
    <xf numFmtId="166" fontId="27" fillId="3" borderId="46" xfId="15" applyNumberFormat="1" applyFont="1" applyFill="1" applyBorder="1" applyAlignment="1" applyProtection="1">
      <alignment horizontal="right" vertical="center"/>
      <protection locked="0"/>
    </xf>
    <xf numFmtId="166" fontId="24" fillId="3" borderId="31" xfId="15" applyNumberFormat="1" applyFont="1" applyFill="1" applyBorder="1" applyAlignment="1" applyProtection="1">
      <alignment horizontal="right" vertical="center"/>
    </xf>
    <xf numFmtId="166" fontId="24" fillId="3" borderId="25" xfId="15" applyNumberFormat="1" applyFont="1" applyFill="1" applyBorder="1" applyAlignment="1" applyProtection="1">
      <alignment horizontal="right" vertical="center"/>
    </xf>
    <xf numFmtId="166" fontId="24" fillId="3" borderId="46" xfId="15" applyNumberFormat="1" applyFont="1" applyFill="1" applyBorder="1" applyAlignment="1" applyProtection="1">
      <alignment horizontal="right" vertical="center"/>
    </xf>
    <xf numFmtId="166" fontId="24" fillId="0" borderId="30" xfId="15" applyNumberFormat="1" applyFont="1" applyBorder="1" applyAlignment="1" applyProtection="1">
      <alignment horizontal="right" vertical="center"/>
    </xf>
    <xf numFmtId="166" fontId="24" fillId="0" borderId="36" xfId="15" applyNumberFormat="1" applyFont="1" applyBorder="1" applyAlignment="1" applyProtection="1">
      <alignment horizontal="right" vertical="center"/>
    </xf>
    <xf numFmtId="166" fontId="27" fillId="0" borderId="6" xfId="15" applyNumberFormat="1" applyFont="1" applyBorder="1" applyAlignment="1" applyProtection="1">
      <alignment horizontal="right" vertical="center"/>
    </xf>
    <xf numFmtId="166" fontId="24" fillId="0" borderId="25" xfId="15" applyNumberFormat="1" applyFont="1" applyBorder="1" applyAlignment="1" applyProtection="1">
      <alignment horizontal="right" vertical="center"/>
    </xf>
    <xf numFmtId="166" fontId="24" fillId="0" borderId="26" xfId="15" applyNumberFormat="1" applyFont="1" applyBorder="1" applyAlignment="1" applyProtection="1">
      <alignment horizontal="right" vertical="center"/>
    </xf>
    <xf numFmtId="166" fontId="27" fillId="0" borderId="7" xfId="15" applyNumberFormat="1" applyFont="1" applyBorder="1" applyAlignment="1" applyProtection="1">
      <alignment horizontal="right" vertical="center"/>
    </xf>
    <xf numFmtId="166" fontId="24" fillId="0" borderId="22" xfId="15" applyNumberFormat="1" applyFont="1" applyBorder="1" applyAlignment="1" applyProtection="1">
      <alignment horizontal="right" vertical="center"/>
    </xf>
    <xf numFmtId="166" fontId="24" fillId="0" borderId="27" xfId="15" applyNumberFormat="1" applyFont="1" applyBorder="1" applyAlignment="1" applyProtection="1">
      <alignment horizontal="right" vertical="center"/>
    </xf>
    <xf numFmtId="166" fontId="27" fillId="0" borderId="16" xfId="15" applyNumberFormat="1" applyFont="1" applyBorder="1" applyAlignment="1" applyProtection="1">
      <alignment horizontal="right" vertical="center"/>
    </xf>
    <xf numFmtId="166" fontId="24" fillId="0" borderId="23" xfId="15" applyNumberFormat="1" applyFont="1" applyBorder="1" applyAlignment="1" applyProtection="1">
      <alignment horizontal="right" vertical="center"/>
    </xf>
    <xf numFmtId="166" fontId="24" fillId="0" borderId="28" xfId="15" applyNumberFormat="1" applyFont="1" applyBorder="1" applyAlignment="1" applyProtection="1">
      <alignment horizontal="right" vertical="center"/>
    </xf>
    <xf numFmtId="166" fontId="27" fillId="0" borderId="29" xfId="15" applyNumberFormat="1" applyFont="1" applyBorder="1" applyAlignment="1" applyProtection="1">
      <alignment horizontal="right" vertical="center"/>
    </xf>
  </cellXfs>
  <cellStyles count="16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E15" sqref="E15"/>
    </sheetView>
  </sheetViews>
  <sheetFormatPr defaultColWidth="8" defaultRowHeight="10.5" x14ac:dyDescent="0.2"/>
  <cols>
    <col min="1" max="1" width="5.7109375" style="18" customWidth="1"/>
    <col min="2" max="2" width="15.7109375" style="18" customWidth="1"/>
    <col min="3" max="4" width="11.7109375" style="18" customWidth="1"/>
    <col min="5" max="5" width="14.42578125" style="18" bestFit="1" customWidth="1"/>
    <col min="6" max="6" width="12.42578125" style="18" customWidth="1"/>
    <col min="7" max="8" width="11.7109375" style="18" customWidth="1"/>
    <col min="9" max="10" width="14.28515625" style="18" bestFit="1" customWidth="1"/>
    <col min="11" max="16" width="11.7109375" style="18" customWidth="1"/>
    <col min="17" max="17" width="13.7109375" style="29" customWidth="1"/>
    <col min="18" max="19" width="10.7109375" style="18" customWidth="1"/>
    <col min="20" max="16384" width="8" style="18"/>
  </cols>
  <sheetData>
    <row r="1" spans="1:19" ht="20.100000000000001" customHeight="1" x14ac:dyDescent="0.2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9" ht="20.100000000000001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9" ht="20.100000000000001" customHeight="1" thickBo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0"/>
    </row>
    <row r="4" spans="1:19" ht="20.100000000000001" customHeight="1" x14ac:dyDescent="0.2">
      <c r="A4" s="3"/>
      <c r="B4" s="7" t="s">
        <v>16</v>
      </c>
      <c r="C4" s="72" t="s">
        <v>20</v>
      </c>
      <c r="D4" s="72" t="s">
        <v>36</v>
      </c>
      <c r="E4" s="72" t="s">
        <v>27</v>
      </c>
      <c r="F4" s="72" t="s">
        <v>37</v>
      </c>
      <c r="G4" s="72" t="s">
        <v>18</v>
      </c>
      <c r="H4" s="72" t="s">
        <v>38</v>
      </c>
      <c r="I4" s="72" t="s">
        <v>28</v>
      </c>
      <c r="J4" s="72" t="s">
        <v>25</v>
      </c>
      <c r="K4" s="72" t="s">
        <v>17</v>
      </c>
      <c r="L4" s="72" t="s">
        <v>39</v>
      </c>
      <c r="M4" s="72" t="s">
        <v>40</v>
      </c>
      <c r="N4" s="72" t="s">
        <v>24</v>
      </c>
      <c r="O4" s="72" t="s">
        <v>21</v>
      </c>
      <c r="P4" s="77" t="s">
        <v>23</v>
      </c>
      <c r="Q4" s="75" t="s">
        <v>0</v>
      </c>
      <c r="R4" s="61" t="s">
        <v>1</v>
      </c>
    </row>
    <row r="5" spans="1:19" ht="20.100000000000001" customHeight="1" thickBot="1" x14ac:dyDescent="0.25">
      <c r="A5" s="5" t="s">
        <v>33</v>
      </c>
      <c r="B5" s="8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6"/>
      <c r="Q5" s="87"/>
      <c r="R5" s="74"/>
    </row>
    <row r="6" spans="1:19" ht="20.100000000000001" customHeight="1" x14ac:dyDescent="0.2">
      <c r="A6" s="84"/>
      <c r="B6" s="85"/>
      <c r="C6" s="62"/>
      <c r="D6" s="88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5"/>
      <c r="Q6" s="66"/>
      <c r="R6" s="41"/>
    </row>
    <row r="7" spans="1:19" ht="20.100000000000001" customHeight="1" x14ac:dyDescent="0.2">
      <c r="A7" s="60" t="s">
        <v>30</v>
      </c>
      <c r="B7" s="71"/>
      <c r="C7" s="103">
        <v>32869</v>
      </c>
      <c r="D7" s="104">
        <v>60262</v>
      </c>
      <c r="E7" s="104">
        <v>11966</v>
      </c>
      <c r="F7" s="104">
        <v>30844</v>
      </c>
      <c r="G7" s="104">
        <v>26716</v>
      </c>
      <c r="H7" s="104">
        <v>47280</v>
      </c>
      <c r="I7" s="104">
        <v>30901</v>
      </c>
      <c r="J7" s="104">
        <v>26707</v>
      </c>
      <c r="K7" s="104">
        <v>33193</v>
      </c>
      <c r="L7" s="104">
        <v>72486</v>
      </c>
      <c r="M7" s="104">
        <v>61429</v>
      </c>
      <c r="N7" s="104">
        <v>38298</v>
      </c>
      <c r="O7" s="104">
        <v>25104</v>
      </c>
      <c r="P7" s="105">
        <v>22805</v>
      </c>
      <c r="Q7" s="106">
        <f>SUM(C7:P7)</f>
        <v>520860</v>
      </c>
      <c r="R7" s="41">
        <f t="shared" ref="R7:R15" si="0">Q7/$Q$16</f>
        <v>0.6382955257059596</v>
      </c>
    </row>
    <row r="8" spans="1:19" ht="20.100000000000001" customHeight="1" x14ac:dyDescent="0.2">
      <c r="A8" s="60" t="s">
        <v>31</v>
      </c>
      <c r="B8" s="71"/>
      <c r="C8" s="103">
        <v>6170</v>
      </c>
      <c r="D8" s="104">
        <v>11297</v>
      </c>
      <c r="E8" s="104">
        <v>2318</v>
      </c>
      <c r="F8" s="104">
        <v>5016</v>
      </c>
      <c r="G8" s="104">
        <v>4091</v>
      </c>
      <c r="H8" s="104">
        <v>11752</v>
      </c>
      <c r="I8" s="104">
        <v>6533</v>
      </c>
      <c r="J8" s="104">
        <v>4754</v>
      </c>
      <c r="K8" s="104">
        <v>6431</v>
      </c>
      <c r="L8" s="104">
        <v>9556</v>
      </c>
      <c r="M8" s="104">
        <v>10440</v>
      </c>
      <c r="N8" s="104">
        <v>6583</v>
      </c>
      <c r="O8" s="104">
        <v>5256</v>
      </c>
      <c r="P8" s="105">
        <v>5576</v>
      </c>
      <c r="Q8" s="106">
        <f>SUM(C8:P8)</f>
        <v>95773</v>
      </c>
      <c r="R8" s="41">
        <f t="shared" si="0"/>
        <v>0.11736642741511513</v>
      </c>
    </row>
    <row r="9" spans="1:19" ht="20.100000000000001" customHeight="1" x14ac:dyDescent="0.2">
      <c r="A9" s="60" t="s">
        <v>32</v>
      </c>
      <c r="B9" s="71"/>
      <c r="C9" s="103">
        <v>3413</v>
      </c>
      <c r="D9" s="104">
        <v>5677</v>
      </c>
      <c r="E9" s="104">
        <v>1524</v>
      </c>
      <c r="F9" s="104">
        <v>2690</v>
      </c>
      <c r="G9" s="104">
        <v>2014</v>
      </c>
      <c r="H9" s="104">
        <v>6537</v>
      </c>
      <c r="I9" s="104">
        <v>3654</v>
      </c>
      <c r="J9" s="104">
        <v>2388</v>
      </c>
      <c r="K9" s="104">
        <v>3150</v>
      </c>
      <c r="L9" s="104">
        <v>4634</v>
      </c>
      <c r="M9" s="104">
        <v>4964</v>
      </c>
      <c r="N9" s="104">
        <v>3449</v>
      </c>
      <c r="O9" s="104">
        <v>2621</v>
      </c>
      <c r="P9" s="105">
        <v>3359</v>
      </c>
      <c r="Q9" s="107">
        <f>SUM(C9:P9)</f>
        <v>50074</v>
      </c>
      <c r="R9" s="41">
        <f t="shared" si="0"/>
        <v>6.1363917663480053E-2</v>
      </c>
    </row>
    <row r="10" spans="1:19" ht="20.100000000000001" customHeight="1" x14ac:dyDescent="0.2">
      <c r="A10" s="60" t="s">
        <v>5</v>
      </c>
      <c r="B10" s="71"/>
      <c r="C10" s="103">
        <v>4138</v>
      </c>
      <c r="D10" s="104">
        <v>7232</v>
      </c>
      <c r="E10" s="104">
        <v>1445</v>
      </c>
      <c r="F10" s="104">
        <v>3438</v>
      </c>
      <c r="G10" s="104">
        <v>2686</v>
      </c>
      <c r="H10" s="104">
        <v>8849</v>
      </c>
      <c r="I10" s="104">
        <v>4516</v>
      </c>
      <c r="J10" s="104">
        <v>3328</v>
      </c>
      <c r="K10" s="104">
        <v>3863</v>
      </c>
      <c r="L10" s="104">
        <v>5708</v>
      </c>
      <c r="M10" s="104">
        <v>6289</v>
      </c>
      <c r="N10" s="104">
        <v>4618</v>
      </c>
      <c r="O10" s="104">
        <v>3434</v>
      </c>
      <c r="P10" s="105">
        <v>4554</v>
      </c>
      <c r="Q10" s="107">
        <f>SUM(C10:P10)</f>
        <v>64098</v>
      </c>
      <c r="R10" s="41">
        <f t="shared" si="0"/>
        <v>7.8549834133357518E-2</v>
      </c>
    </row>
    <row r="11" spans="1:19" ht="20.100000000000001" customHeight="1" x14ac:dyDescent="0.2">
      <c r="A11" s="60" t="s">
        <v>6</v>
      </c>
      <c r="B11" s="71"/>
      <c r="C11" s="103">
        <v>1836</v>
      </c>
      <c r="D11" s="104">
        <v>3268</v>
      </c>
      <c r="E11" s="104">
        <v>590</v>
      </c>
      <c r="F11" s="104">
        <v>1482</v>
      </c>
      <c r="G11" s="104">
        <v>1195</v>
      </c>
      <c r="H11" s="104">
        <v>4348</v>
      </c>
      <c r="I11" s="104">
        <v>2091</v>
      </c>
      <c r="J11" s="104">
        <v>1382</v>
      </c>
      <c r="K11" s="104">
        <v>1567</v>
      </c>
      <c r="L11" s="104">
        <v>2311</v>
      </c>
      <c r="M11" s="104">
        <v>2635</v>
      </c>
      <c r="N11" s="104">
        <v>2021</v>
      </c>
      <c r="O11" s="104">
        <v>1570</v>
      </c>
      <c r="P11" s="105">
        <v>2174</v>
      </c>
      <c r="Q11" s="107">
        <f>SUM(C11:P11)</f>
        <v>28470</v>
      </c>
      <c r="R11" s="41">
        <f t="shared" si="0"/>
        <v>3.4888979028623181E-2</v>
      </c>
    </row>
    <row r="12" spans="1:19" ht="20.100000000000001" customHeight="1" x14ac:dyDescent="0.2">
      <c r="A12" s="60" t="s">
        <v>7</v>
      </c>
      <c r="B12" s="71"/>
      <c r="C12" s="103">
        <v>2102</v>
      </c>
      <c r="D12" s="104">
        <v>3829</v>
      </c>
      <c r="E12" s="104">
        <v>723</v>
      </c>
      <c r="F12" s="104">
        <v>1770</v>
      </c>
      <c r="G12" s="104">
        <v>1533</v>
      </c>
      <c r="H12" s="104">
        <v>5284</v>
      </c>
      <c r="I12" s="104">
        <v>2448</v>
      </c>
      <c r="J12" s="104">
        <v>1668</v>
      </c>
      <c r="K12" s="104">
        <v>1755</v>
      </c>
      <c r="L12" s="104">
        <v>2588</v>
      </c>
      <c r="M12" s="104">
        <v>2984</v>
      </c>
      <c r="N12" s="104">
        <v>2418</v>
      </c>
      <c r="O12" s="104">
        <v>1849</v>
      </c>
      <c r="P12" s="105">
        <v>2477</v>
      </c>
      <c r="Q12" s="108">
        <f>SUM(C12:P12)</f>
        <v>33428</v>
      </c>
      <c r="R12" s="42">
        <f t="shared" si="0"/>
        <v>4.0964832840492293E-2</v>
      </c>
    </row>
    <row r="13" spans="1:19" ht="20.100000000000001" customHeight="1" x14ac:dyDescent="0.2">
      <c r="A13" s="60" t="s">
        <v>8</v>
      </c>
      <c r="B13" s="71"/>
      <c r="C13" s="103">
        <v>606</v>
      </c>
      <c r="D13" s="104">
        <v>1141</v>
      </c>
      <c r="E13" s="104">
        <v>223</v>
      </c>
      <c r="F13" s="104">
        <v>559</v>
      </c>
      <c r="G13" s="104">
        <v>477</v>
      </c>
      <c r="H13" s="104">
        <v>1505</v>
      </c>
      <c r="I13" s="104">
        <v>725</v>
      </c>
      <c r="J13" s="104">
        <v>515</v>
      </c>
      <c r="K13" s="104">
        <v>560</v>
      </c>
      <c r="L13" s="104">
        <v>770</v>
      </c>
      <c r="M13" s="104">
        <v>884</v>
      </c>
      <c r="N13" s="104">
        <v>774</v>
      </c>
      <c r="O13" s="104">
        <v>464</v>
      </c>
      <c r="P13" s="105">
        <v>684</v>
      </c>
      <c r="Q13" s="107">
        <f>SUM(C13:P13)</f>
        <v>9887</v>
      </c>
      <c r="R13" s="41">
        <f t="shared" si="0"/>
        <v>1.2116169148436858E-2</v>
      </c>
    </row>
    <row r="14" spans="1:19" ht="20.100000000000001" customHeight="1" x14ac:dyDescent="0.2">
      <c r="A14" s="60" t="s">
        <v>9</v>
      </c>
      <c r="B14" s="71"/>
      <c r="C14" s="103">
        <v>380</v>
      </c>
      <c r="D14" s="104">
        <v>739</v>
      </c>
      <c r="E14" s="104">
        <v>122</v>
      </c>
      <c r="F14" s="104">
        <v>315</v>
      </c>
      <c r="G14" s="104">
        <v>326</v>
      </c>
      <c r="H14" s="104">
        <v>968</v>
      </c>
      <c r="I14" s="104">
        <v>416</v>
      </c>
      <c r="J14" s="104">
        <v>365</v>
      </c>
      <c r="K14" s="104">
        <v>380</v>
      </c>
      <c r="L14" s="104">
        <v>533</v>
      </c>
      <c r="M14" s="104">
        <v>669</v>
      </c>
      <c r="N14" s="104">
        <v>495</v>
      </c>
      <c r="O14" s="104">
        <v>369</v>
      </c>
      <c r="P14" s="105">
        <v>389</v>
      </c>
      <c r="Q14" s="107">
        <f>SUM(C14:P14)</f>
        <v>6466</v>
      </c>
      <c r="R14" s="41">
        <f t="shared" si="0"/>
        <v>7.9238545275404793E-3</v>
      </c>
    </row>
    <row r="15" spans="1:19" ht="20.100000000000001" customHeight="1" x14ac:dyDescent="0.2">
      <c r="A15" s="69" t="s">
        <v>15</v>
      </c>
      <c r="B15" s="70"/>
      <c r="C15" s="109">
        <v>437</v>
      </c>
      <c r="D15" s="110">
        <v>893</v>
      </c>
      <c r="E15" s="110">
        <v>178</v>
      </c>
      <c r="F15" s="110">
        <v>453</v>
      </c>
      <c r="G15" s="110">
        <v>293</v>
      </c>
      <c r="H15" s="110">
        <v>874</v>
      </c>
      <c r="I15" s="110">
        <v>397</v>
      </c>
      <c r="J15" s="110">
        <v>360</v>
      </c>
      <c r="K15" s="110">
        <v>420</v>
      </c>
      <c r="L15" s="110">
        <v>685</v>
      </c>
      <c r="M15" s="110">
        <v>779</v>
      </c>
      <c r="N15" s="110">
        <v>526</v>
      </c>
      <c r="O15" s="110">
        <v>308</v>
      </c>
      <c r="P15" s="111">
        <v>358</v>
      </c>
      <c r="Q15" s="107">
        <f>SUM(C15:P15)</f>
        <v>6961</v>
      </c>
      <c r="R15" s="41">
        <f t="shared" si="0"/>
        <v>8.5304595369949405E-3</v>
      </c>
      <c r="S15" s="22"/>
    </row>
    <row r="16" spans="1:19" ht="30" customHeight="1" thickBot="1" x14ac:dyDescent="0.25">
      <c r="A16" s="67" t="s">
        <v>34</v>
      </c>
      <c r="B16" s="68"/>
      <c r="C16" s="91">
        <f>SUM(C7:C15)</f>
        <v>51951</v>
      </c>
      <c r="D16" s="92">
        <f t="shared" ref="D16:P16" si="1">SUM(D7:D15)</f>
        <v>94338</v>
      </c>
      <c r="E16" s="92">
        <f t="shared" si="1"/>
        <v>19089</v>
      </c>
      <c r="F16" s="92">
        <f t="shared" si="1"/>
        <v>46567</v>
      </c>
      <c r="G16" s="92">
        <f t="shared" si="1"/>
        <v>39331</v>
      </c>
      <c r="H16" s="92">
        <f t="shared" si="1"/>
        <v>87397</v>
      </c>
      <c r="I16" s="92">
        <f t="shared" si="1"/>
        <v>51681</v>
      </c>
      <c r="J16" s="92">
        <f t="shared" si="1"/>
        <v>41467</v>
      </c>
      <c r="K16" s="92">
        <f t="shared" si="1"/>
        <v>51319</v>
      </c>
      <c r="L16" s="92">
        <f t="shared" si="1"/>
        <v>99271</v>
      </c>
      <c r="M16" s="92">
        <f t="shared" si="1"/>
        <v>91073</v>
      </c>
      <c r="N16" s="92">
        <f t="shared" si="1"/>
        <v>59182</v>
      </c>
      <c r="O16" s="92">
        <f t="shared" si="1"/>
        <v>40975</v>
      </c>
      <c r="P16" s="93">
        <f t="shared" si="1"/>
        <v>42376</v>
      </c>
      <c r="Q16" s="94">
        <f>SUM(Q6:Q15)</f>
        <v>816017</v>
      </c>
      <c r="R16" s="9"/>
      <c r="S16" s="23"/>
    </row>
    <row r="17" spans="1:18" ht="20.100000000000001" customHeight="1" x14ac:dyDescent="0.2">
      <c r="A17" s="52" t="s">
        <v>2</v>
      </c>
      <c r="B17" s="10" t="s">
        <v>10</v>
      </c>
      <c r="C17" s="112">
        <f>SUM(C6:C9)</f>
        <v>42452</v>
      </c>
      <c r="D17" s="112">
        <f t="shared" ref="D17:R17" si="2">SUM(D6:D9)</f>
        <v>77236</v>
      </c>
      <c r="E17" s="112">
        <f t="shared" si="2"/>
        <v>15808</v>
      </c>
      <c r="F17" s="112">
        <f t="shared" si="2"/>
        <v>38550</v>
      </c>
      <c r="G17" s="112">
        <f t="shared" si="2"/>
        <v>32821</v>
      </c>
      <c r="H17" s="112">
        <f t="shared" si="2"/>
        <v>65569</v>
      </c>
      <c r="I17" s="112">
        <f t="shared" si="2"/>
        <v>41088</v>
      </c>
      <c r="J17" s="112">
        <f t="shared" si="2"/>
        <v>33849</v>
      </c>
      <c r="K17" s="112">
        <f t="shared" si="2"/>
        <v>42774</v>
      </c>
      <c r="L17" s="112">
        <f>SUM(L6:L9)</f>
        <v>86676</v>
      </c>
      <c r="M17" s="112">
        <f t="shared" si="2"/>
        <v>76833</v>
      </c>
      <c r="N17" s="112">
        <f t="shared" si="2"/>
        <v>48330</v>
      </c>
      <c r="O17" s="112">
        <f t="shared" si="2"/>
        <v>32981</v>
      </c>
      <c r="P17" s="113">
        <f t="shared" si="2"/>
        <v>31740</v>
      </c>
      <c r="Q17" s="114">
        <f t="shared" si="2"/>
        <v>666707</v>
      </c>
      <c r="R17" s="43">
        <f t="shared" si="2"/>
        <v>0.8170258707845548</v>
      </c>
    </row>
    <row r="18" spans="1:18" ht="20.100000000000001" customHeight="1" x14ac:dyDescent="0.2">
      <c r="A18" s="53"/>
      <c r="B18" s="11" t="s">
        <v>11</v>
      </c>
      <c r="C18" s="115">
        <f>SUM(C10:C15)</f>
        <v>9499</v>
      </c>
      <c r="D18" s="115">
        <f t="shared" ref="D18:R18" si="3">SUM(D10:D15)</f>
        <v>17102</v>
      </c>
      <c r="E18" s="115">
        <f t="shared" si="3"/>
        <v>3281</v>
      </c>
      <c r="F18" s="115">
        <f t="shared" si="3"/>
        <v>8017</v>
      </c>
      <c r="G18" s="115">
        <f t="shared" si="3"/>
        <v>6510</v>
      </c>
      <c r="H18" s="115">
        <f t="shared" si="3"/>
        <v>21828</v>
      </c>
      <c r="I18" s="115">
        <f t="shared" si="3"/>
        <v>10593</v>
      </c>
      <c r="J18" s="115">
        <f t="shared" si="3"/>
        <v>7618</v>
      </c>
      <c r="K18" s="115">
        <f t="shared" si="3"/>
        <v>8545</v>
      </c>
      <c r="L18" s="115">
        <f t="shared" si="3"/>
        <v>12595</v>
      </c>
      <c r="M18" s="115">
        <f t="shared" si="3"/>
        <v>14240</v>
      </c>
      <c r="N18" s="115">
        <f t="shared" si="3"/>
        <v>10852</v>
      </c>
      <c r="O18" s="115">
        <f t="shared" si="3"/>
        <v>7994</v>
      </c>
      <c r="P18" s="116">
        <f t="shared" si="3"/>
        <v>10636</v>
      </c>
      <c r="Q18" s="117">
        <f t="shared" si="3"/>
        <v>149310</v>
      </c>
      <c r="R18" s="42">
        <f t="shared" si="3"/>
        <v>0.18297412921544529</v>
      </c>
    </row>
    <row r="19" spans="1:18" ht="20.100000000000001" customHeight="1" x14ac:dyDescent="0.2">
      <c r="A19" s="53"/>
      <c r="B19" s="12" t="s">
        <v>12</v>
      </c>
      <c r="C19" s="118">
        <f>SUM(C11:C15)</f>
        <v>5361</v>
      </c>
      <c r="D19" s="118">
        <f t="shared" ref="D19:R19" si="4">SUM(D11:D15)</f>
        <v>9870</v>
      </c>
      <c r="E19" s="118">
        <f t="shared" si="4"/>
        <v>1836</v>
      </c>
      <c r="F19" s="118">
        <f t="shared" si="4"/>
        <v>4579</v>
      </c>
      <c r="G19" s="118">
        <f t="shared" si="4"/>
        <v>3824</v>
      </c>
      <c r="H19" s="118">
        <f t="shared" si="4"/>
        <v>12979</v>
      </c>
      <c r="I19" s="118">
        <f t="shared" si="4"/>
        <v>6077</v>
      </c>
      <c r="J19" s="118">
        <f t="shared" si="4"/>
        <v>4290</v>
      </c>
      <c r="K19" s="118">
        <f t="shared" si="4"/>
        <v>4682</v>
      </c>
      <c r="L19" s="118">
        <f t="shared" si="4"/>
        <v>6887</v>
      </c>
      <c r="M19" s="118">
        <f t="shared" si="4"/>
        <v>7951</v>
      </c>
      <c r="N19" s="118">
        <f t="shared" si="4"/>
        <v>6234</v>
      </c>
      <c r="O19" s="118">
        <f t="shared" si="4"/>
        <v>4560</v>
      </c>
      <c r="P19" s="119">
        <f t="shared" si="4"/>
        <v>6082</v>
      </c>
      <c r="Q19" s="120">
        <f t="shared" si="4"/>
        <v>85212</v>
      </c>
      <c r="R19" s="44">
        <f t="shared" si="4"/>
        <v>0.10442429508208774</v>
      </c>
    </row>
    <row r="20" spans="1:18" ht="20.100000000000001" customHeight="1" x14ac:dyDescent="0.2">
      <c r="A20" s="53"/>
      <c r="B20" s="12" t="s">
        <v>13</v>
      </c>
      <c r="C20" s="118">
        <f>SUM(C12:C15)</f>
        <v>3525</v>
      </c>
      <c r="D20" s="118">
        <f t="shared" ref="D20:R20" si="5">SUM(D12:D15)</f>
        <v>6602</v>
      </c>
      <c r="E20" s="118">
        <f t="shared" si="5"/>
        <v>1246</v>
      </c>
      <c r="F20" s="118">
        <f t="shared" si="5"/>
        <v>3097</v>
      </c>
      <c r="G20" s="118">
        <f t="shared" si="5"/>
        <v>2629</v>
      </c>
      <c r="H20" s="118">
        <f t="shared" si="5"/>
        <v>8631</v>
      </c>
      <c r="I20" s="118">
        <f t="shared" si="5"/>
        <v>3986</v>
      </c>
      <c r="J20" s="118">
        <f t="shared" si="5"/>
        <v>2908</v>
      </c>
      <c r="K20" s="118">
        <f t="shared" si="5"/>
        <v>3115</v>
      </c>
      <c r="L20" s="118">
        <f t="shared" si="5"/>
        <v>4576</v>
      </c>
      <c r="M20" s="118">
        <f t="shared" si="5"/>
        <v>5316</v>
      </c>
      <c r="N20" s="118">
        <f t="shared" si="5"/>
        <v>4213</v>
      </c>
      <c r="O20" s="118">
        <f t="shared" si="5"/>
        <v>2990</v>
      </c>
      <c r="P20" s="119">
        <f t="shared" si="5"/>
        <v>3908</v>
      </c>
      <c r="Q20" s="120">
        <f t="shared" si="5"/>
        <v>56742</v>
      </c>
      <c r="R20" s="44">
        <f t="shared" si="5"/>
        <v>6.9535316053464566E-2</v>
      </c>
    </row>
    <row r="21" spans="1:18" ht="20.100000000000001" customHeight="1" thickBot="1" x14ac:dyDescent="0.25">
      <c r="A21" s="54"/>
      <c r="B21" s="13" t="s">
        <v>14</v>
      </c>
      <c r="C21" s="121">
        <f>SUM(C13:C15)</f>
        <v>1423</v>
      </c>
      <c r="D21" s="121">
        <f t="shared" ref="D21:R21" si="6">SUM(D13:D15)</f>
        <v>2773</v>
      </c>
      <c r="E21" s="121">
        <f t="shared" si="6"/>
        <v>523</v>
      </c>
      <c r="F21" s="121">
        <f t="shared" si="6"/>
        <v>1327</v>
      </c>
      <c r="G21" s="121">
        <f t="shared" si="6"/>
        <v>1096</v>
      </c>
      <c r="H21" s="121">
        <f t="shared" si="6"/>
        <v>3347</v>
      </c>
      <c r="I21" s="121">
        <f t="shared" si="6"/>
        <v>1538</v>
      </c>
      <c r="J21" s="121">
        <f t="shared" si="6"/>
        <v>1240</v>
      </c>
      <c r="K21" s="121">
        <f t="shared" si="6"/>
        <v>1360</v>
      </c>
      <c r="L21" s="121">
        <f t="shared" si="6"/>
        <v>1988</v>
      </c>
      <c r="M21" s="121">
        <f t="shared" si="6"/>
        <v>2332</v>
      </c>
      <c r="N21" s="121">
        <f t="shared" si="6"/>
        <v>1795</v>
      </c>
      <c r="O21" s="121">
        <f t="shared" si="6"/>
        <v>1141</v>
      </c>
      <c r="P21" s="122">
        <f t="shared" si="6"/>
        <v>1431</v>
      </c>
      <c r="Q21" s="123">
        <f t="shared" si="6"/>
        <v>23314</v>
      </c>
      <c r="R21" s="45">
        <f t="shared" si="6"/>
        <v>2.8570483212972279E-2</v>
      </c>
    </row>
    <row r="22" spans="1:18" ht="20.100000000000001" customHeight="1" x14ac:dyDescent="0.2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8"/>
    </row>
    <row r="23" spans="1:18" ht="20.100000000000001" customHeight="1" x14ac:dyDescent="0.2">
      <c r="A23" s="59" t="s">
        <v>41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ht="20.100000000000001" customHeight="1" x14ac:dyDescent="0.2">
      <c r="A24" s="59" t="s">
        <v>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20.100000000000001" customHeight="1" thickBo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0"/>
    </row>
    <row r="26" spans="1:18" ht="20.100000000000001" customHeight="1" x14ac:dyDescent="0.2">
      <c r="A26" s="3"/>
      <c r="B26" s="4" t="s">
        <v>16</v>
      </c>
      <c r="C26" s="79" t="s">
        <v>20</v>
      </c>
      <c r="D26" s="72" t="s">
        <v>36</v>
      </c>
      <c r="E26" s="72" t="s">
        <v>27</v>
      </c>
      <c r="F26" s="72" t="s">
        <v>37</v>
      </c>
      <c r="G26" s="72" t="s">
        <v>18</v>
      </c>
      <c r="H26" s="72" t="s">
        <v>38</v>
      </c>
      <c r="I26" s="72" t="s">
        <v>28</v>
      </c>
      <c r="J26" s="72" t="s">
        <v>25</v>
      </c>
      <c r="K26" s="72" t="s">
        <v>17</v>
      </c>
      <c r="L26" s="72" t="s">
        <v>39</v>
      </c>
      <c r="M26" s="72" t="s">
        <v>40</v>
      </c>
      <c r="N26" s="72" t="s">
        <v>24</v>
      </c>
      <c r="O26" s="72" t="s">
        <v>21</v>
      </c>
      <c r="P26" s="77" t="s">
        <v>23</v>
      </c>
      <c r="Q26" s="75" t="s">
        <v>0</v>
      </c>
      <c r="R26" s="61" t="s">
        <v>1</v>
      </c>
    </row>
    <row r="27" spans="1:18" ht="20.100000000000001" customHeight="1" thickBot="1" x14ac:dyDescent="0.25">
      <c r="A27" s="5" t="s">
        <v>33</v>
      </c>
      <c r="B27" s="6"/>
      <c r="C27" s="80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8"/>
      <c r="Q27" s="76"/>
      <c r="R27" s="74"/>
    </row>
    <row r="28" spans="1:18" ht="20.100000000000001" customHeight="1" x14ac:dyDescent="0.2">
      <c r="A28" s="82"/>
      <c r="B28" s="8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6">
        <f>Q6/102.14137</f>
        <v>0</v>
      </c>
      <c r="R28" s="41">
        <f t="shared" ref="R28:R37" si="7">Q28/$Q$38</f>
        <v>0</v>
      </c>
    </row>
    <row r="29" spans="1:18" ht="20.100000000000001" customHeight="1" x14ac:dyDescent="0.2">
      <c r="A29" s="57" t="s">
        <v>30</v>
      </c>
      <c r="B29" s="58"/>
      <c r="C29" s="89">
        <f>C7/$C$46*100000</f>
        <v>5159.5879110960423</v>
      </c>
      <c r="D29" s="89">
        <f t="shared" ref="D29:P37" si="8">D7/D$46*100000</f>
        <v>5087.2554382694789</v>
      </c>
      <c r="E29" s="89">
        <f t="shared" si="8"/>
        <v>4225.1332933159147</v>
      </c>
      <c r="F29" s="89">
        <f t="shared" si="8"/>
        <v>5684.660227098896</v>
      </c>
      <c r="G29" s="89">
        <f t="shared" si="8"/>
        <v>6105.5373997303295</v>
      </c>
      <c r="H29" s="89">
        <f t="shared" si="8"/>
        <v>4013.6198215772815</v>
      </c>
      <c r="I29" s="89">
        <f t="shared" si="8"/>
        <v>4960.5894723323645</v>
      </c>
      <c r="J29" s="89">
        <f t="shared" si="8"/>
        <v>5190.683319145297</v>
      </c>
      <c r="K29" s="89">
        <f t="shared" si="8"/>
        <v>5735.7177293518134</v>
      </c>
      <c r="L29" s="89">
        <f t="shared" si="8"/>
        <v>5683.3667083266037</v>
      </c>
      <c r="M29" s="89">
        <f t="shared" si="8"/>
        <v>4429.473386673435</v>
      </c>
      <c r="N29" s="89">
        <f t="shared" si="8"/>
        <v>4793.8535332420406</v>
      </c>
      <c r="O29" s="89">
        <f t="shared" si="8"/>
        <v>4980.7053221566384</v>
      </c>
      <c r="P29" s="89">
        <f t="shared" si="8"/>
        <v>3983.8793079352654</v>
      </c>
      <c r="Q29" s="90">
        <f>Q7/$Q$46*100000</f>
        <v>4952.6909896795642</v>
      </c>
      <c r="R29" s="41">
        <f t="shared" si="7"/>
        <v>0.63829552570595949</v>
      </c>
    </row>
    <row r="30" spans="1:18" ht="20.100000000000001" customHeight="1" x14ac:dyDescent="0.2">
      <c r="A30" s="57" t="s">
        <v>31</v>
      </c>
      <c r="B30" s="58"/>
      <c r="C30" s="89">
        <f t="shared" ref="C30:C36" si="9">C8/$C$46*100000</f>
        <v>968.53136424784987</v>
      </c>
      <c r="D30" s="89">
        <f t="shared" si="8"/>
        <v>953.68100438303247</v>
      </c>
      <c r="E30" s="89">
        <f t="shared" si="8"/>
        <v>818.47392394336362</v>
      </c>
      <c r="F30" s="89">
        <f t="shared" si="8"/>
        <v>924.46685576215987</v>
      </c>
      <c r="G30" s="89">
        <f t="shared" si="8"/>
        <v>934.93612450579326</v>
      </c>
      <c r="H30" s="89">
        <f t="shared" si="8"/>
        <v>997.63240573553742</v>
      </c>
      <c r="I30" s="89">
        <f t="shared" si="8"/>
        <v>1048.7534714976</v>
      </c>
      <c r="J30" s="89">
        <f t="shared" si="8"/>
        <v>923.97156173350584</v>
      </c>
      <c r="K30" s="89">
        <f t="shared" si="8"/>
        <v>1111.2704702034016</v>
      </c>
      <c r="L30" s="89">
        <f t="shared" si="8"/>
        <v>749.25161085960076</v>
      </c>
      <c r="M30" s="89">
        <f t="shared" si="8"/>
        <v>752.79920162904591</v>
      </c>
      <c r="N30" s="89">
        <f t="shared" si="8"/>
        <v>824.01007387676532</v>
      </c>
      <c r="O30" s="89">
        <f t="shared" si="8"/>
        <v>1042.8054163979962</v>
      </c>
      <c r="P30" s="89">
        <f t="shared" si="8"/>
        <v>974.08949884003687</v>
      </c>
      <c r="Q30" s="90">
        <f>Q8/$Q$46*100000</f>
        <v>910.67479582724889</v>
      </c>
      <c r="R30" s="41">
        <f t="shared" si="7"/>
        <v>0.11736642741511512</v>
      </c>
    </row>
    <row r="31" spans="1:18" ht="20.100000000000001" customHeight="1" x14ac:dyDescent="0.2">
      <c r="A31" s="57" t="s">
        <v>32</v>
      </c>
      <c r="B31" s="58"/>
      <c r="C31" s="89">
        <f t="shared" si="9"/>
        <v>535.75324897535029</v>
      </c>
      <c r="D31" s="89">
        <f t="shared" si="8"/>
        <v>479.24644258497614</v>
      </c>
      <c r="E31" s="89">
        <f t="shared" si="8"/>
        <v>538.11659192825118</v>
      </c>
      <c r="F31" s="89">
        <f t="shared" si="8"/>
        <v>495.77668301439593</v>
      </c>
      <c r="G31" s="89">
        <f t="shared" si="8"/>
        <v>460.26921406860617</v>
      </c>
      <c r="H31" s="89">
        <f t="shared" si="8"/>
        <v>554.92878116858481</v>
      </c>
      <c r="I31" s="89">
        <f t="shared" si="8"/>
        <v>586.58276210810209</v>
      </c>
      <c r="J31" s="89">
        <f t="shared" si="8"/>
        <v>464.1237041269693</v>
      </c>
      <c r="K31" s="89">
        <f t="shared" si="8"/>
        <v>544.31689957094</v>
      </c>
      <c r="L31" s="89">
        <f t="shared" si="8"/>
        <v>363.33528303928318</v>
      </c>
      <c r="M31" s="89">
        <f t="shared" si="8"/>
        <v>357.94015678990269</v>
      </c>
      <c r="N31" s="89">
        <f t="shared" si="8"/>
        <v>431.7196938783174</v>
      </c>
      <c r="O31" s="89">
        <f t="shared" si="8"/>
        <v>520.01388819999011</v>
      </c>
      <c r="P31" s="89">
        <f t="shared" si="8"/>
        <v>586.79458870223891</v>
      </c>
      <c r="Q31" s="90">
        <f t="shared" ref="Q31:Q38" si="10">Q9/$Q$46*100000</f>
        <v>476.13763509813487</v>
      </c>
      <c r="R31" s="41">
        <f t="shared" si="7"/>
        <v>6.1363917663480053E-2</v>
      </c>
    </row>
    <row r="32" spans="1:18" ht="20.100000000000001" customHeight="1" x14ac:dyDescent="0.2">
      <c r="A32" s="57" t="s">
        <v>5</v>
      </c>
      <c r="B32" s="58"/>
      <c r="C32" s="89">
        <f t="shared" si="9"/>
        <v>649.55960863170219</v>
      </c>
      <c r="D32" s="89">
        <f t="shared" si="8"/>
        <v>610.51792721059496</v>
      </c>
      <c r="E32" s="89">
        <f t="shared" si="8"/>
        <v>510.22209667737724</v>
      </c>
      <c r="F32" s="89">
        <f t="shared" si="8"/>
        <v>633.63577554033202</v>
      </c>
      <c r="G32" s="89">
        <f t="shared" si="8"/>
        <v>613.84464200013713</v>
      </c>
      <c r="H32" s="89">
        <f t="shared" si="8"/>
        <v>751.19546956720308</v>
      </c>
      <c r="I32" s="89">
        <f t="shared" si="8"/>
        <v>724.9610710673752</v>
      </c>
      <c r="J32" s="89">
        <f t="shared" si="8"/>
        <v>646.81896454545802</v>
      </c>
      <c r="K32" s="89">
        <f t="shared" si="8"/>
        <v>667.52259779128292</v>
      </c>
      <c r="L32" s="89">
        <f t="shared" si="8"/>
        <v>447.54376253522412</v>
      </c>
      <c r="M32" s="89">
        <f t="shared" si="8"/>
        <v>453.48220105795684</v>
      </c>
      <c r="N32" s="89">
        <f t="shared" si="8"/>
        <v>578.04625872138865</v>
      </c>
      <c r="O32" s="89">
        <f t="shared" si="8"/>
        <v>681.31541094191766</v>
      </c>
      <c r="P32" s="89">
        <f t="shared" si="8"/>
        <v>795.55300891634295</v>
      </c>
      <c r="Q32" s="90">
        <f t="shared" si="10"/>
        <v>609.48736139553955</v>
      </c>
      <c r="R32" s="41">
        <f t="shared" si="7"/>
        <v>7.8549834133357518E-2</v>
      </c>
    </row>
    <row r="33" spans="1:19" ht="20.100000000000001" customHeight="1" x14ac:dyDescent="0.2">
      <c r="A33" s="57" t="s">
        <v>6</v>
      </c>
      <c r="B33" s="58"/>
      <c r="C33" s="89">
        <f t="shared" si="9"/>
        <v>288.20479493663731</v>
      </c>
      <c r="D33" s="89">
        <f t="shared" si="8"/>
        <v>275.88116511673451</v>
      </c>
      <c r="E33" s="89">
        <f t="shared" si="8"/>
        <v>208.32597719007097</v>
      </c>
      <c r="F33" s="89">
        <f t="shared" si="8"/>
        <v>273.13793465700178</v>
      </c>
      <c r="G33" s="89">
        <f t="shared" si="8"/>
        <v>273.09916127705281</v>
      </c>
      <c r="H33" s="89">
        <f t="shared" si="8"/>
        <v>369.10361641747079</v>
      </c>
      <c r="I33" s="89">
        <f t="shared" si="8"/>
        <v>335.67174481884001</v>
      </c>
      <c r="J33" s="89">
        <f t="shared" si="8"/>
        <v>268.6009041471824</v>
      </c>
      <c r="K33" s="89">
        <f t="shared" si="8"/>
        <v>270.77605765957554</v>
      </c>
      <c r="L33" s="89">
        <f t="shared" si="8"/>
        <v>181.19720308670338</v>
      </c>
      <c r="M33" s="89">
        <f t="shared" si="8"/>
        <v>190.00248048779082</v>
      </c>
      <c r="N33" s="89">
        <f t="shared" si="8"/>
        <v>252.97347095624224</v>
      </c>
      <c r="O33" s="89">
        <f t="shared" si="8"/>
        <v>311.49248549179111</v>
      </c>
      <c r="P33" s="89">
        <f t="shared" si="8"/>
        <v>379.78310087486375</v>
      </c>
      <c r="Q33" s="90">
        <f t="shared" si="10"/>
        <v>270.7121154939469</v>
      </c>
      <c r="R33" s="41">
        <f t="shared" si="7"/>
        <v>3.4888979028623174E-2</v>
      </c>
    </row>
    <row r="34" spans="1:19" ht="20.100000000000001" customHeight="1" x14ac:dyDescent="0.2">
      <c r="A34" s="57" t="s">
        <v>7</v>
      </c>
      <c r="B34" s="58"/>
      <c r="C34" s="89">
        <f t="shared" si="9"/>
        <v>329.95995585882986</v>
      </c>
      <c r="D34" s="89">
        <f t="shared" si="8"/>
        <v>323.24020233536618</v>
      </c>
      <c r="E34" s="89">
        <f t="shared" si="8"/>
        <v>255.28759577698526</v>
      </c>
      <c r="F34" s="89">
        <f t="shared" si="8"/>
        <v>326.21737135147987</v>
      </c>
      <c r="G34" s="89">
        <f t="shared" si="8"/>
        <v>350.34394496880498</v>
      </c>
      <c r="H34" s="89">
        <f t="shared" si="8"/>
        <v>448.56106466189419</v>
      </c>
      <c r="I34" s="89">
        <f t="shared" si="8"/>
        <v>392.98155490986142</v>
      </c>
      <c r="J34" s="89">
        <f t="shared" si="8"/>
        <v>324.18690891280772</v>
      </c>
      <c r="K34" s="89">
        <f t="shared" si="8"/>
        <v>303.26227261809515</v>
      </c>
      <c r="L34" s="89">
        <f t="shared" si="8"/>
        <v>202.91577740735107</v>
      </c>
      <c r="M34" s="89">
        <f t="shared" si="8"/>
        <v>215.16789441198017</v>
      </c>
      <c r="N34" s="89">
        <f t="shared" si="8"/>
        <v>302.66692368737938</v>
      </c>
      <c r="O34" s="89">
        <f t="shared" si="8"/>
        <v>366.84688259510938</v>
      </c>
      <c r="P34" s="89">
        <f t="shared" si="8"/>
        <v>432.71515219274954</v>
      </c>
      <c r="Q34" s="90">
        <f t="shared" si="10"/>
        <v>317.85615021888509</v>
      </c>
      <c r="R34" s="41">
        <f t="shared" si="7"/>
        <v>4.0964832840492293E-2</v>
      </c>
    </row>
    <row r="35" spans="1:19" ht="20.100000000000001" customHeight="1" x14ac:dyDescent="0.2">
      <c r="A35" s="57" t="s">
        <v>8</v>
      </c>
      <c r="B35" s="58"/>
      <c r="C35" s="89">
        <f t="shared" si="9"/>
        <v>95.126419243792057</v>
      </c>
      <c r="D35" s="89">
        <f t="shared" si="8"/>
        <v>96.322034699569798</v>
      </c>
      <c r="E35" s="89">
        <f t="shared" si="8"/>
        <v>78.740157480314963</v>
      </c>
      <c r="F35" s="89">
        <f t="shared" si="8"/>
        <v>103.02571219518489</v>
      </c>
      <c r="G35" s="89">
        <f t="shared" si="8"/>
        <v>109.01112964782779</v>
      </c>
      <c r="H35" s="89">
        <f t="shared" si="8"/>
        <v>127.76010641865076</v>
      </c>
      <c r="I35" s="89">
        <f t="shared" si="8"/>
        <v>116.38546867224248</v>
      </c>
      <c r="J35" s="89">
        <f t="shared" si="8"/>
        <v>100.09367991012947</v>
      </c>
      <c r="K35" s="89">
        <f t="shared" si="8"/>
        <v>96.767448812611562</v>
      </c>
      <c r="L35" s="89">
        <f t="shared" si="8"/>
        <v>60.372932227071217</v>
      </c>
      <c r="M35" s="89">
        <f t="shared" si="8"/>
        <v>63.742767647516914</v>
      </c>
      <c r="N35" s="89">
        <f t="shared" si="8"/>
        <v>96.883456961965109</v>
      </c>
      <c r="O35" s="89">
        <f t="shared" si="8"/>
        <v>92.058925648529339</v>
      </c>
      <c r="P35" s="89">
        <f t="shared" si="8"/>
        <v>119.49017525225705</v>
      </c>
      <c r="Q35" s="90">
        <f t="shared" si="10"/>
        <v>94.012317734058769</v>
      </c>
      <c r="R35" s="41">
        <f t="shared" si="7"/>
        <v>1.2116169148436858E-2</v>
      </c>
    </row>
    <row r="36" spans="1:19" ht="20.100000000000001" customHeight="1" x14ac:dyDescent="0.2">
      <c r="A36" s="57" t="s">
        <v>9</v>
      </c>
      <c r="B36" s="58"/>
      <c r="C36" s="89">
        <f t="shared" si="9"/>
        <v>59.650229888846503</v>
      </c>
      <c r="D36" s="89">
        <f t="shared" si="8"/>
        <v>62.385612307609186</v>
      </c>
      <c r="E36" s="89">
        <f t="shared" si="8"/>
        <v>43.077574944387557</v>
      </c>
      <c r="F36" s="89">
        <f t="shared" si="8"/>
        <v>58.055633884585404</v>
      </c>
      <c r="G36" s="89">
        <f t="shared" si="8"/>
        <v>74.502365335831982</v>
      </c>
      <c r="H36" s="89">
        <f t="shared" si="8"/>
        <v>82.173942201497638</v>
      </c>
      <c r="I36" s="89">
        <f t="shared" si="8"/>
        <v>66.781179265728085</v>
      </c>
      <c r="J36" s="89">
        <f t="shared" si="8"/>
        <v>70.94018090717914</v>
      </c>
      <c r="K36" s="89">
        <f t="shared" si="8"/>
        <v>65.663625979986421</v>
      </c>
      <c r="L36" s="89">
        <f t="shared" si="8"/>
        <v>41.79061412601164</v>
      </c>
      <c r="M36" s="89">
        <f t="shared" si="8"/>
        <v>48.239718954964729</v>
      </c>
      <c r="N36" s="89">
        <f t="shared" si="8"/>
        <v>61.960350382652102</v>
      </c>
      <c r="O36" s="89">
        <f t="shared" si="8"/>
        <v>73.210654233420954</v>
      </c>
      <c r="P36" s="89">
        <f t="shared" si="8"/>
        <v>67.955669843754364</v>
      </c>
      <c r="Q36" s="90">
        <f t="shared" si="10"/>
        <v>61.483123947448576</v>
      </c>
      <c r="R36" s="41">
        <f t="shared" si="7"/>
        <v>7.9238545275404811E-3</v>
      </c>
    </row>
    <row r="37" spans="1:19" ht="20.100000000000001" customHeight="1" x14ac:dyDescent="0.2">
      <c r="A37" s="57" t="s">
        <v>15</v>
      </c>
      <c r="B37" s="58"/>
      <c r="C37" s="89">
        <f>C15/$C$46*100000</f>
        <v>68.597764372173486</v>
      </c>
      <c r="D37" s="89">
        <f t="shared" si="8"/>
        <v>75.386132328410028</v>
      </c>
      <c r="E37" s="89">
        <f t="shared" si="8"/>
        <v>62.850888033614631</v>
      </c>
      <c r="F37" s="89">
        <f t="shared" si="8"/>
        <v>83.489530634022813</v>
      </c>
      <c r="G37" s="89">
        <f t="shared" si="8"/>
        <v>66.960714857051443</v>
      </c>
      <c r="H37" s="89">
        <f t="shared" si="8"/>
        <v>74.194241202591883</v>
      </c>
      <c r="I37" s="89">
        <f t="shared" si="8"/>
        <v>63.7310773281107</v>
      </c>
      <c r="J37" s="89">
        <f t="shared" si="8"/>
        <v>69.968397607080803</v>
      </c>
      <c r="K37" s="89">
        <f t="shared" si="8"/>
        <v>72.575586609458668</v>
      </c>
      <c r="L37" s="89">
        <f t="shared" si="8"/>
        <v>53.70838776044647</v>
      </c>
      <c r="M37" s="89">
        <f t="shared" si="8"/>
        <v>56.171511309293756</v>
      </c>
      <c r="N37" s="89">
        <f t="shared" si="8"/>
        <v>65.84069555813133</v>
      </c>
      <c r="O37" s="89">
        <f t="shared" si="8"/>
        <v>61.108079956351368</v>
      </c>
      <c r="P37" s="89">
        <f t="shared" si="8"/>
        <v>62.540179444894761</v>
      </c>
      <c r="Q37" s="90">
        <f t="shared" si="10"/>
        <v>66.189920476057765</v>
      </c>
      <c r="R37" s="41">
        <f t="shared" si="7"/>
        <v>8.5304595369949405E-3</v>
      </c>
      <c r="S37" s="22"/>
    </row>
    <row r="38" spans="1:19" ht="30" customHeight="1" thickBot="1" x14ac:dyDescent="0.25">
      <c r="A38" s="55" t="s">
        <v>34</v>
      </c>
      <c r="B38" s="56"/>
      <c r="C38" s="91">
        <f>SUM(C28:C37)</f>
        <v>8154.9712972512225</v>
      </c>
      <c r="D38" s="92">
        <f t="shared" ref="D38:P38" si="11">SUM(D28:D37)</f>
        <v>7963.9159592357719</v>
      </c>
      <c r="E38" s="92">
        <f t="shared" si="11"/>
        <v>6740.2280992902815</v>
      </c>
      <c r="F38" s="92">
        <f t="shared" si="11"/>
        <v>8582.4657241380592</v>
      </c>
      <c r="G38" s="92">
        <f t="shared" si="11"/>
        <v>8988.5046963914356</v>
      </c>
      <c r="H38" s="92">
        <f t="shared" si="11"/>
        <v>7419.1694489507126</v>
      </c>
      <c r="I38" s="92">
        <f t="shared" si="11"/>
        <v>8296.4378020002259</v>
      </c>
      <c r="J38" s="92">
        <f t="shared" si="11"/>
        <v>8059.3876210356093</v>
      </c>
      <c r="K38" s="92">
        <f t="shared" si="11"/>
        <v>8867.8726885971664</v>
      </c>
      <c r="L38" s="92">
        <f t="shared" si="11"/>
        <v>7783.4822793682961</v>
      </c>
      <c r="M38" s="92">
        <f t="shared" si="11"/>
        <v>6567.0193189618885</v>
      </c>
      <c r="N38" s="92">
        <f t="shared" si="11"/>
        <v>7407.954457264882</v>
      </c>
      <c r="O38" s="92">
        <f t="shared" si="11"/>
        <v>8129.5570656217442</v>
      </c>
      <c r="P38" s="93">
        <f t="shared" si="11"/>
        <v>7402.8006820024038</v>
      </c>
      <c r="Q38" s="94">
        <f t="shared" si="10"/>
        <v>7759.2444098708847</v>
      </c>
      <c r="R38" s="47"/>
    </row>
    <row r="39" spans="1:19" ht="20.100000000000001" customHeight="1" x14ac:dyDescent="0.2">
      <c r="A39" s="52" t="s">
        <v>2</v>
      </c>
      <c r="B39" s="35" t="s">
        <v>10</v>
      </c>
      <c r="C39" s="95">
        <f>SUM(C28:C31)</f>
        <v>6663.8725243192421</v>
      </c>
      <c r="D39" s="95">
        <f t="shared" ref="D39:P39" si="12">SUM(D28:D31)</f>
        <v>6520.1828852374874</v>
      </c>
      <c r="E39" s="95">
        <f t="shared" si="12"/>
        <v>5581.7238091875297</v>
      </c>
      <c r="F39" s="95">
        <f t="shared" si="12"/>
        <v>7104.9037658754514</v>
      </c>
      <c r="G39" s="95">
        <f t="shared" si="12"/>
        <v>7500.7427383047288</v>
      </c>
      <c r="H39" s="95">
        <f t="shared" si="12"/>
        <v>5566.1810084814033</v>
      </c>
      <c r="I39" s="95">
        <f t="shared" si="12"/>
        <v>6595.925705938067</v>
      </c>
      <c r="J39" s="95">
        <f t="shared" si="12"/>
        <v>6578.7785850057726</v>
      </c>
      <c r="K39" s="95">
        <f t="shared" si="12"/>
        <v>7391.3050991261553</v>
      </c>
      <c r="L39" s="95">
        <f t="shared" si="12"/>
        <v>6795.9536022254879</v>
      </c>
      <c r="M39" s="95">
        <f t="shared" si="12"/>
        <v>5540.2127450923845</v>
      </c>
      <c r="N39" s="95">
        <f t="shared" si="12"/>
        <v>6049.5833009971229</v>
      </c>
      <c r="O39" s="95">
        <f t="shared" si="12"/>
        <v>6543.5246267546245</v>
      </c>
      <c r="P39" s="95">
        <f t="shared" si="12"/>
        <v>5544.7633954775411</v>
      </c>
      <c r="Q39" s="96">
        <f>SUM(Q28:Q31)</f>
        <v>6339.5034206049477</v>
      </c>
      <c r="R39" s="43">
        <f>SUM(R28:R31)</f>
        <v>0.81702587078455469</v>
      </c>
    </row>
    <row r="40" spans="1:19" ht="20.100000000000001" customHeight="1" x14ac:dyDescent="0.2">
      <c r="A40" s="53"/>
      <c r="B40" s="36" t="s">
        <v>11</v>
      </c>
      <c r="C40" s="97">
        <f>SUM(C32:C37)</f>
        <v>1491.0987729319816</v>
      </c>
      <c r="D40" s="97">
        <f t="shared" ref="D40:P40" si="13">SUM(D32:D37)</f>
        <v>1443.7330739982845</v>
      </c>
      <c r="E40" s="97">
        <f t="shared" si="13"/>
        <v>1158.5042901027507</v>
      </c>
      <c r="F40" s="97">
        <f t="shared" si="13"/>
        <v>1477.561958262607</v>
      </c>
      <c r="G40" s="97">
        <f t="shared" si="13"/>
        <v>1487.761958086706</v>
      </c>
      <c r="H40" s="97">
        <f t="shared" si="13"/>
        <v>1852.9884404693082</v>
      </c>
      <c r="I40" s="97">
        <f t="shared" si="13"/>
        <v>1700.512096062158</v>
      </c>
      <c r="J40" s="97">
        <f t="shared" si="13"/>
        <v>1480.6090360298374</v>
      </c>
      <c r="K40" s="97">
        <f t="shared" si="13"/>
        <v>1476.5675894710103</v>
      </c>
      <c r="L40" s="97">
        <f t="shared" si="13"/>
        <v>987.52867714280785</v>
      </c>
      <c r="M40" s="97">
        <f t="shared" si="13"/>
        <v>1026.8065738695032</v>
      </c>
      <c r="N40" s="97">
        <f t="shared" si="13"/>
        <v>1358.3711562677588</v>
      </c>
      <c r="O40" s="97">
        <f t="shared" si="13"/>
        <v>1586.0324388671197</v>
      </c>
      <c r="P40" s="97">
        <f t="shared" si="13"/>
        <v>1858.0372865248623</v>
      </c>
      <c r="Q40" s="98">
        <f>SUM(Q32:Q37)</f>
        <v>1419.7409892659366</v>
      </c>
      <c r="R40" s="42">
        <f>SUM(R32:R37)</f>
        <v>0.18297412921544526</v>
      </c>
    </row>
    <row r="41" spans="1:19" ht="20.100000000000001" customHeight="1" x14ac:dyDescent="0.2">
      <c r="A41" s="53"/>
      <c r="B41" s="16" t="s">
        <v>12</v>
      </c>
      <c r="C41" s="99">
        <f>SUM(C33:C37)</f>
        <v>841.53916430027925</v>
      </c>
      <c r="D41" s="99">
        <f t="shared" ref="D41:P41" si="14">SUM(D33:D37)</f>
        <v>833.21514678768972</v>
      </c>
      <c r="E41" s="99">
        <f t="shared" si="14"/>
        <v>648.28219342537341</v>
      </c>
      <c r="F41" s="99">
        <f t="shared" si="14"/>
        <v>843.9261827222748</v>
      </c>
      <c r="G41" s="99">
        <f t="shared" si="14"/>
        <v>873.91731608656903</v>
      </c>
      <c r="H41" s="99">
        <f t="shared" si="14"/>
        <v>1101.7929709021053</v>
      </c>
      <c r="I41" s="99">
        <f t="shared" si="14"/>
        <v>975.55102499478267</v>
      </c>
      <c r="J41" s="99">
        <f t="shared" si="14"/>
        <v>833.79007148437961</v>
      </c>
      <c r="K41" s="99">
        <f t="shared" si="14"/>
        <v>809.04499167972722</v>
      </c>
      <c r="L41" s="99">
        <f t="shared" si="14"/>
        <v>539.98491460758373</v>
      </c>
      <c r="M41" s="99">
        <f t="shared" si="14"/>
        <v>573.32437281154648</v>
      </c>
      <c r="N41" s="99">
        <f t="shared" si="14"/>
        <v>780.32489754637015</v>
      </c>
      <c r="O41" s="99">
        <f t="shared" si="14"/>
        <v>904.71702792520227</v>
      </c>
      <c r="P41" s="99">
        <f t="shared" si="14"/>
        <v>1062.4842776085193</v>
      </c>
      <c r="Q41" s="100">
        <f>SUM(Q33:Q37)</f>
        <v>810.25362787039717</v>
      </c>
      <c r="R41" s="44">
        <f>SUM(R33:R37)</f>
        <v>0.10442429508208774</v>
      </c>
    </row>
    <row r="42" spans="1:19" ht="20.100000000000001" customHeight="1" x14ac:dyDescent="0.2">
      <c r="A42" s="53"/>
      <c r="B42" s="16" t="s">
        <v>13</v>
      </c>
      <c r="C42" s="99">
        <f>SUM(C34:C37)</f>
        <v>553.33436936364194</v>
      </c>
      <c r="D42" s="99">
        <f t="shared" ref="D42:P42" si="15">SUM(D34:D37)</f>
        <v>557.33398167095515</v>
      </c>
      <c r="E42" s="99">
        <f t="shared" si="15"/>
        <v>439.95621623530241</v>
      </c>
      <c r="F42" s="99">
        <f t="shared" si="15"/>
        <v>570.78824806527302</v>
      </c>
      <c r="G42" s="99">
        <f t="shared" si="15"/>
        <v>600.81815480951616</v>
      </c>
      <c r="H42" s="99">
        <f t="shared" si="15"/>
        <v>732.68935448463446</v>
      </c>
      <c r="I42" s="99">
        <f t="shared" si="15"/>
        <v>639.87928017594265</v>
      </c>
      <c r="J42" s="99">
        <f t="shared" si="15"/>
        <v>565.18916733719709</v>
      </c>
      <c r="K42" s="99">
        <f t="shared" si="15"/>
        <v>538.26893402015185</v>
      </c>
      <c r="L42" s="99">
        <f t="shared" si="15"/>
        <v>358.78771152088041</v>
      </c>
      <c r="M42" s="99">
        <f t="shared" si="15"/>
        <v>383.32189232375555</v>
      </c>
      <c r="N42" s="99">
        <f t="shared" si="15"/>
        <v>527.35142659012797</v>
      </c>
      <c r="O42" s="99">
        <f t="shared" si="15"/>
        <v>593.2245424334111</v>
      </c>
      <c r="P42" s="99">
        <f t="shared" si="15"/>
        <v>682.70117673365564</v>
      </c>
      <c r="Q42" s="100">
        <f>SUM(Q34:Q37)</f>
        <v>539.54151237645021</v>
      </c>
      <c r="R42" s="44">
        <f>SUM(R34:R37)</f>
        <v>6.9535316053464566E-2</v>
      </c>
    </row>
    <row r="43" spans="1:19" ht="20.100000000000001" customHeight="1" thickBot="1" x14ac:dyDescent="0.25">
      <c r="A43" s="54"/>
      <c r="B43" s="17" t="s">
        <v>14</v>
      </c>
      <c r="C43" s="101">
        <f>SUM(C35:C37)</f>
        <v>223.37441350481205</v>
      </c>
      <c r="D43" s="101">
        <f t="shared" ref="D43:P43" si="16">SUM(D35:D37)</f>
        <v>234.09377933558903</v>
      </c>
      <c r="E43" s="101">
        <f t="shared" si="16"/>
        <v>184.66862045831715</v>
      </c>
      <c r="F43" s="101">
        <f t="shared" si="16"/>
        <v>244.5708767137931</v>
      </c>
      <c r="G43" s="101">
        <f t="shared" si="16"/>
        <v>250.47420984071121</v>
      </c>
      <c r="H43" s="101">
        <f t="shared" si="16"/>
        <v>284.12828982274027</v>
      </c>
      <c r="I43" s="101">
        <f t="shared" si="16"/>
        <v>246.89772526608127</v>
      </c>
      <c r="J43" s="101">
        <f t="shared" si="16"/>
        <v>241.00225842438942</v>
      </c>
      <c r="K43" s="101">
        <f t="shared" si="16"/>
        <v>235.00666140205666</v>
      </c>
      <c r="L43" s="101">
        <f t="shared" si="16"/>
        <v>155.87193411352933</v>
      </c>
      <c r="M43" s="101">
        <f t="shared" si="16"/>
        <v>168.15399791177541</v>
      </c>
      <c r="N43" s="101">
        <f t="shared" si="16"/>
        <v>224.68450290274853</v>
      </c>
      <c r="O43" s="101">
        <f t="shared" si="16"/>
        <v>226.37765983830164</v>
      </c>
      <c r="P43" s="101">
        <f t="shared" si="16"/>
        <v>249.98602454090616</v>
      </c>
      <c r="Q43" s="102">
        <f>SUM(Q35:Q37)</f>
        <v>221.68536215756512</v>
      </c>
      <c r="R43" s="45">
        <f>SUM(R35:R37)</f>
        <v>2.8570483212972279E-2</v>
      </c>
    </row>
    <row r="44" spans="1:19" ht="20.100000000000001" customHeight="1" x14ac:dyDescent="0.2">
      <c r="C44" s="38"/>
      <c r="D44" s="3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8"/>
      <c r="R44" s="40"/>
    </row>
    <row r="45" spans="1:19" s="30" customFormat="1" ht="20.100000000000001" customHeight="1" x14ac:dyDescent="0.2">
      <c r="B45" s="14" t="s">
        <v>16</v>
      </c>
      <c r="C45" s="39" t="s">
        <v>20</v>
      </c>
      <c r="D45" s="39" t="s">
        <v>22</v>
      </c>
      <c r="E45" s="39" t="s">
        <v>27</v>
      </c>
      <c r="F45" s="39" t="s">
        <v>29</v>
      </c>
      <c r="G45" s="39" t="s">
        <v>18</v>
      </c>
      <c r="H45" s="39" t="s">
        <v>35</v>
      </c>
      <c r="I45" s="39" t="s">
        <v>28</v>
      </c>
      <c r="J45" s="39" t="s">
        <v>25</v>
      </c>
      <c r="K45" s="39" t="s">
        <v>17</v>
      </c>
      <c r="L45" s="39" t="s">
        <v>19</v>
      </c>
      <c r="M45" s="39" t="s">
        <v>26</v>
      </c>
      <c r="N45" s="39" t="s">
        <v>24</v>
      </c>
      <c r="O45" s="39" t="s">
        <v>21</v>
      </c>
      <c r="P45" s="39" t="s">
        <v>23</v>
      </c>
      <c r="Q45" s="49" t="s">
        <v>0</v>
      </c>
      <c r="R45" s="50"/>
    </row>
    <row r="46" spans="1:19" s="30" customFormat="1" ht="25.5" customHeight="1" x14ac:dyDescent="0.2">
      <c r="B46" s="31" t="s">
        <v>42</v>
      </c>
      <c r="C46" s="1">
        <v>637047</v>
      </c>
      <c r="D46" s="1">
        <v>1184568</v>
      </c>
      <c r="E46" s="1">
        <v>283210</v>
      </c>
      <c r="F46" s="1">
        <v>542583</v>
      </c>
      <c r="G46" s="1">
        <v>437570</v>
      </c>
      <c r="H46" s="1">
        <v>1177989</v>
      </c>
      <c r="I46" s="1">
        <v>622930</v>
      </c>
      <c r="J46" s="1">
        <v>514518</v>
      </c>
      <c r="K46" s="1">
        <v>578707</v>
      </c>
      <c r="L46" s="1">
        <v>1275406</v>
      </c>
      <c r="M46" s="1">
        <v>1386824</v>
      </c>
      <c r="N46" s="1">
        <v>798898</v>
      </c>
      <c r="O46" s="1">
        <v>504025</v>
      </c>
      <c r="P46" s="1">
        <v>572432</v>
      </c>
      <c r="Q46" s="2">
        <v>10516707</v>
      </c>
      <c r="R46" s="51"/>
    </row>
    <row r="49" spans="1:17" ht="14.25" x14ac:dyDescent="0.2">
      <c r="B49" s="15"/>
    </row>
    <row r="50" spans="1:17" ht="18" x14ac:dyDescent="0.2">
      <c r="I50" s="32"/>
      <c r="J50" s="32"/>
      <c r="K50" s="33"/>
    </row>
    <row r="51" spans="1:17" ht="12.75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2023-04-25T07:03:53Z</cp:lastPrinted>
  <dcterms:created xsi:type="dcterms:W3CDTF">1997-01-24T11:07:25Z</dcterms:created>
  <dcterms:modified xsi:type="dcterms:W3CDTF">2023-04-25T07:04:08Z</dcterms:modified>
</cp:coreProperties>
</file>